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\www569\dev01\workspace\seer-main\htdocs\registries\"/>
    </mc:Choice>
  </mc:AlternateContent>
  <xr:revisionPtr revIDLastSave="0" documentId="13_ncr:1_{B225C39A-DF6C-45C4-8B40-BF8695D9D404}" xr6:coauthVersionLast="47" xr6:coauthVersionMax="47" xr10:uidLastSave="{00000000-0000-0000-0000-000000000000}"/>
  <bookViews>
    <workbookView xWindow="390" yWindow="390" windowWidth="26580" windowHeight="14940" xr2:uid="{B9267EBD-DE51-42F2-88DE-D4C16B800838}"/>
  </bookViews>
  <sheets>
    <sheet name="Sheet 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6" l="1"/>
  <c r="C10" i="6"/>
  <c r="J15" i="6"/>
  <c r="I15" i="6"/>
  <c r="H15" i="6"/>
  <c r="G15" i="6"/>
  <c r="E15" i="6"/>
  <c r="D15" i="6"/>
  <c r="C15" i="6"/>
  <c r="B15" i="6"/>
  <c r="J14" i="6"/>
  <c r="I14" i="6"/>
  <c r="H14" i="6"/>
  <c r="G14" i="6"/>
  <c r="F14" i="6"/>
  <c r="E14" i="6"/>
  <c r="D14" i="6"/>
  <c r="C14" i="6"/>
  <c r="B14" i="6"/>
  <c r="J13" i="6"/>
  <c r="I13" i="6"/>
  <c r="H13" i="6"/>
  <c r="G13" i="6"/>
  <c r="F13" i="6"/>
  <c r="E13" i="6"/>
  <c r="D13" i="6"/>
  <c r="C13" i="6"/>
  <c r="B13" i="6"/>
  <c r="J12" i="6"/>
  <c r="I12" i="6"/>
  <c r="H12" i="6"/>
  <c r="G12" i="6"/>
  <c r="F12" i="6"/>
  <c r="E12" i="6"/>
  <c r="D12" i="6"/>
  <c r="C12" i="6"/>
  <c r="B12" i="6"/>
  <c r="J10" i="6"/>
  <c r="J11" i="6" s="1"/>
  <c r="I10" i="6"/>
  <c r="I11" i="6" s="1"/>
  <c r="H10" i="6"/>
  <c r="H11" i="6" s="1"/>
  <c r="G10" i="6"/>
  <c r="G11" i="6" s="1"/>
  <c r="F10" i="6"/>
  <c r="F11" i="6" s="1"/>
  <c r="E10" i="6"/>
  <c r="E11" i="6" s="1"/>
  <c r="D10" i="6"/>
  <c r="D11" i="6" s="1"/>
  <c r="C11" i="6"/>
  <c r="B10" i="6"/>
  <c r="B11" i="6" s="1"/>
  <c r="I9" i="6"/>
  <c r="J8" i="6"/>
  <c r="J9" i="6" s="1"/>
  <c r="I8" i="6"/>
  <c r="H8" i="6"/>
  <c r="H9" i="6" s="1"/>
  <c r="G8" i="6"/>
  <c r="G9" i="6" s="1"/>
  <c r="F8" i="6"/>
  <c r="F9" i="6" s="1"/>
  <c r="E8" i="6"/>
  <c r="E9" i="6" s="1"/>
  <c r="D8" i="6"/>
  <c r="D9" i="6" s="1"/>
  <c r="C8" i="6"/>
  <c r="C9" i="6" s="1"/>
  <c r="B8" i="6"/>
  <c r="B9" i="6" s="1"/>
</calcChain>
</file>

<file path=xl/sharedStrings.xml><?xml version="1.0" encoding="utf-8"?>
<sst xmlns="http://schemas.openxmlformats.org/spreadsheetml/2006/main" count="65" uniqueCount="64">
  <si>
    <t>Total U.S.</t>
  </si>
  <si>
    <t>NORTHEAST</t>
  </si>
  <si>
    <t xml:space="preserve">  Connecticut</t>
  </si>
  <si>
    <t>SOUTH</t>
  </si>
  <si>
    <t xml:space="preserve">  Kentucky</t>
  </si>
  <si>
    <t xml:space="preserve">  Louisiana</t>
  </si>
  <si>
    <t xml:space="preserve">  Atlanta</t>
  </si>
  <si>
    <t xml:space="preserve">  Rural Georgia</t>
  </si>
  <si>
    <t xml:space="preserve">  Arkansas</t>
  </si>
  <si>
    <t xml:space="preserve">  Tennessee</t>
  </si>
  <si>
    <t xml:space="preserve">  Texas</t>
  </si>
  <si>
    <t>NORTH CENTRAL</t>
  </si>
  <si>
    <t xml:space="preserve">  Iowa</t>
  </si>
  <si>
    <t xml:space="preserve">  Wisconsin</t>
  </si>
  <si>
    <t xml:space="preserve">  Detroit</t>
  </si>
  <si>
    <t xml:space="preserve">  Illinois</t>
  </si>
  <si>
    <t xml:space="preserve">  Missouri</t>
  </si>
  <si>
    <t>WEST</t>
  </si>
  <si>
    <r>
      <t>Number of Person by Race and Hispanic Ethnicity for SEER Participants (2020 Census Data</t>
    </r>
    <r>
      <rPr>
        <b/>
        <vertAlign val="superscript"/>
        <sz val="14"/>
        <color theme="1"/>
        <rFont val="Calibri"/>
        <family val="2"/>
        <scheme val="minor"/>
      </rPr>
      <t>1</t>
    </r>
    <r>
      <rPr>
        <b/>
        <sz val="14"/>
        <color theme="1"/>
        <rFont val="Calibri"/>
        <family val="2"/>
        <scheme val="minor"/>
      </rPr>
      <t>)</t>
    </r>
  </si>
  <si>
    <r>
      <t>Total Population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</si>
  <si>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White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</si>
  <si>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Black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</si>
  <si>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American Indian/ Alaska Native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</si>
  <si>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Asian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</si>
  <si>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Native Hawaiian/ Pacific Islander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</si>
  <si>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Other       Race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</si>
  <si>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2 or More Races</t>
  </si>
  <si>
    <t xml:space="preserve">  New Jersey</t>
  </si>
  <si>
    <t xml:space="preserve">  New York</t>
  </si>
  <si>
    <t xml:space="preserve">  New Hampshire</t>
  </si>
  <si>
    <t xml:space="preserve">  Hawaii</t>
  </si>
  <si>
    <t xml:space="preserve">  New Mexico</t>
  </si>
  <si>
    <t xml:space="preserve">  Seattle-Puget Sound</t>
  </si>
  <si>
    <t xml:space="preserve">  Utah</t>
  </si>
  <si>
    <t xml:space="preserve">  San Francisco-Oakalnd</t>
  </si>
  <si>
    <t xml:space="preserve">  San Jose-Monterey</t>
  </si>
  <si>
    <t xml:space="preserve">  Los Angeles</t>
  </si>
  <si>
    <t xml:space="preserve">  Idaho</t>
  </si>
  <si>
    <t xml:space="preserve">  Colorado</t>
  </si>
  <si>
    <t xml:space="preserve">  Oregon</t>
  </si>
  <si>
    <r>
      <t xml:space="preserve">  Greater Michigan</t>
    </r>
    <r>
      <rPr>
        <b/>
        <vertAlign val="superscript"/>
        <sz val="11"/>
        <color theme="1"/>
        <rFont val="Calibri"/>
        <family val="2"/>
        <scheme val="minor"/>
      </rPr>
      <t>9</t>
    </r>
  </si>
  <si>
    <r>
      <rPr>
        <vertAlign val="superscript"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Total Population equals the sum of the White, Black, American Indian/Alaska Native, Asian, Native Hawaiian/Pacific Islander, Other Race, and Two or </t>
    </r>
  </si>
  <si>
    <t xml:space="preserve">    More Races columns. Note that only the American Indian/Alaska Native populations are covered in the SEER areas of Arizona and Alaska.</t>
  </si>
  <si>
    <r>
      <rPr>
        <vertAlign val="superscript"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Since each person could report multiple races in the 2000 Census, race-specific counts and percentages in this table are based on persons self-reporting only one race.</t>
    </r>
  </si>
  <si>
    <r>
      <rPr>
        <vertAlign val="superscript"/>
        <sz val="11"/>
        <color theme="1"/>
        <rFont val="Calibri"/>
        <family val="2"/>
        <scheme val="minor"/>
      </rPr>
      <t>9.</t>
    </r>
    <r>
      <rPr>
        <sz val="11"/>
        <color theme="1"/>
        <rFont val="Calibri"/>
        <family val="2"/>
        <scheme val="minor"/>
      </rPr>
      <t xml:space="preserve"> Greater Michigan calculated by subtraction the number for Detroit from Michigan state totals.</t>
    </r>
  </si>
  <si>
    <r>
      <rPr>
        <vertAlign val="superscript"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Source: U.S. Bureau of Census, Census 2020, DEC Redistricting Data (PL 94-171), Tables P1, P2</t>
    </r>
  </si>
  <si>
    <r>
      <t>Hispanic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</si>
  <si>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Total SEER (Old)5</t>
  </si>
  <si>
    <r>
      <t>SEER - % of U.S.</t>
    </r>
    <r>
      <rPr>
        <vertAlign val="superscript"/>
        <sz val="11"/>
        <color theme="1"/>
        <rFont val="Calibri"/>
        <family val="2"/>
        <scheme val="minor"/>
      </rPr>
      <t>5</t>
    </r>
  </si>
  <si>
    <r>
      <rPr>
        <vertAlign val="superscript"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Hispanic ethnicity is tabulated independently of race, so Hispanic persons may be of any race.</t>
    </r>
  </si>
  <si>
    <r>
      <t>Total SEER</t>
    </r>
    <r>
      <rPr>
        <vertAlign val="superscript"/>
        <sz val="11"/>
        <color theme="1"/>
        <rFont val="Calibri"/>
        <family val="2"/>
        <scheme val="minor"/>
      </rPr>
      <t>5</t>
    </r>
  </si>
  <si>
    <t>SEER - 8 % of U.S.</t>
  </si>
  <si>
    <t>SEER - 12 % of U.S.</t>
  </si>
  <si>
    <t>SEER - 17 % of U.S.</t>
  </si>
  <si>
    <r>
      <t xml:space="preserve">  Greater Georgia</t>
    </r>
    <r>
      <rPr>
        <vertAlign val="superscript"/>
        <sz val="11"/>
        <color theme="1"/>
        <rFont val="Calibri"/>
        <family val="2"/>
        <scheme val="minor"/>
      </rPr>
      <t>6</t>
    </r>
  </si>
  <si>
    <r>
      <t xml:space="preserve">  Greater California</t>
    </r>
    <r>
      <rPr>
        <vertAlign val="superscript"/>
        <sz val="11"/>
        <color theme="1"/>
        <rFont val="Calibri"/>
        <family val="2"/>
        <scheme val="minor"/>
      </rPr>
      <t>7</t>
    </r>
  </si>
  <si>
    <r>
      <t xml:space="preserve">  Arizona</t>
    </r>
    <r>
      <rPr>
        <vertAlign val="superscript"/>
        <sz val="11"/>
        <color theme="1"/>
        <rFont val="Calibri"/>
        <family val="2"/>
        <scheme val="minor"/>
      </rPr>
      <t>8</t>
    </r>
  </si>
  <si>
    <r>
      <t xml:space="preserve">  Alaska</t>
    </r>
    <r>
      <rPr>
        <vertAlign val="superscript"/>
        <sz val="11"/>
        <color theme="1"/>
        <rFont val="Calibri"/>
        <family val="2"/>
        <scheme val="minor"/>
      </rPr>
      <t>8</t>
    </r>
  </si>
  <si>
    <r>
      <t xml:space="preserve">  Cherokee Nation</t>
    </r>
    <r>
      <rPr>
        <vertAlign val="superscript"/>
        <sz val="11"/>
        <color theme="1"/>
        <rFont val="Calibri"/>
        <family val="2"/>
        <scheme val="minor"/>
      </rPr>
      <t>8</t>
    </r>
  </si>
  <si>
    <r>
      <rPr>
        <vertAlign val="superscript"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Greater Georgia calculated by subtracting the number for Atlanta and Rural Georgia from the Georgia state totals.</t>
    </r>
  </si>
  <si>
    <r>
      <rPr>
        <vertAlign val="superscript"/>
        <sz val="11"/>
        <color theme="1"/>
        <rFont val="Calibri"/>
        <family val="2"/>
        <scheme val="minor"/>
      </rPr>
      <t>7.</t>
    </r>
    <r>
      <rPr>
        <sz val="11"/>
        <color theme="1"/>
        <rFont val="Calibri"/>
        <family val="2"/>
        <scheme val="minor"/>
      </rPr>
      <t xml:space="preserve"> Greater California calculated by subtracting the number for San Francisco-Oakland, San Jose-Monterey and Los Angeles from the California state totals.</t>
    </r>
  </si>
  <si>
    <r>
      <rPr>
        <vertAlign val="superscript"/>
        <sz val="11"/>
        <color theme="1"/>
        <rFont val="Calibri"/>
        <family val="2"/>
        <scheme val="minor"/>
      </rPr>
      <t>8.</t>
    </r>
    <r>
      <rPr>
        <sz val="11"/>
        <color theme="1"/>
        <rFont val="Calibri"/>
        <family val="2"/>
        <scheme val="minor"/>
      </rPr>
      <t xml:space="preserve"> Only the American Indian/Alaska Native populations within these states/areas are covered by SEER.</t>
    </r>
  </si>
  <si>
    <r>
      <rPr>
        <vertAlign val="superscript"/>
        <sz val="11"/>
        <color theme="1"/>
        <rFont val="Calibri"/>
        <family val="2"/>
        <scheme val="minor"/>
      </rPr>
      <t>5.</t>
    </r>
    <r>
      <rPr>
        <sz val="11"/>
        <color theme="1"/>
        <rFont val="Calibri"/>
        <family val="2"/>
        <scheme val="minor"/>
      </rPr>
      <t xml:space="preserve"> Total SEER and SEER % of U.S. only include registries that currently participate in the SEER Program.</t>
    </r>
  </si>
  <si>
    <t>SEER - 21 % of U.S.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</si>
</sst>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49" fontId="0" fillId="2" borderId="1" xfId="0" applyNumberFormat="1" applyFill="1" applyBorder="1"/>
    <xf numFmtId="3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0" borderId="1" xfId="0" applyNumberFormat="1" applyBorder="1"/>
    <xf numFmtId="49" fontId="2" fillId="0" borderId="1" xfId="0" applyNumberFormat="1" applyFont="1" applyBorder="1"/>
    <xf numFmtId="165" fontId="0" fillId="0" borderId="1" xfId="1" applyNumberFormat="1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3" fontId="1" fillId="0" borderId="1" xfId="1" applyNumberFormat="1" applyFont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FFDA1-76E8-4428-9962-59CFB5697A4B}">
  <dimension ref="A1:J62"/>
  <sheetViews>
    <sheetView tabSelected="1" workbookViewId="0"/>
  </sheetViews>
  <sheetFormatPr defaultRowHeight="15" x14ac:dyDescent="0.25"/>
  <cols>
    <col min="1" max="1" width="24.42578125" customWidth="1"/>
    <col min="2" max="3" width="11.140625" bestFit="1" customWidth="1"/>
    <col min="4" max="4" width="10.140625" bestFit="1" customWidth="1"/>
    <col min="6" max="6" width="10.140625" bestFit="1" customWidth="1"/>
    <col min="8" max="8" width="10.140625" bestFit="1" customWidth="1"/>
    <col min="9" max="9" width="15.140625" bestFit="1" customWidth="1"/>
    <col min="10" max="10" width="10.140625" bestFit="1" customWidth="1"/>
  </cols>
  <sheetData>
    <row r="1" spans="1:10" ht="21" x14ac:dyDescent="0.3">
      <c r="A1" s="1" t="s">
        <v>18</v>
      </c>
    </row>
    <row r="3" spans="1:10" x14ac:dyDescent="0.25">
      <c r="A3" s="17"/>
      <c r="B3" s="15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4" t="s">
        <v>24</v>
      </c>
      <c r="H3" s="15" t="s">
        <v>25</v>
      </c>
      <c r="I3" s="15" t="s">
        <v>26</v>
      </c>
      <c r="J3" s="16" t="s">
        <v>46</v>
      </c>
    </row>
    <row r="4" spans="1:10" x14ac:dyDescent="0.25">
      <c r="A4" s="17"/>
      <c r="B4" s="15"/>
      <c r="C4" s="15"/>
      <c r="D4" s="15"/>
      <c r="E4" s="15"/>
      <c r="F4" s="15"/>
      <c r="G4" s="14"/>
      <c r="H4" s="15"/>
      <c r="I4" s="15"/>
      <c r="J4" s="16"/>
    </row>
    <row r="5" spans="1:10" x14ac:dyDescent="0.25">
      <c r="A5" s="17"/>
      <c r="B5" s="15"/>
      <c r="C5" s="15"/>
      <c r="D5" s="15"/>
      <c r="E5" s="15"/>
      <c r="F5" s="15"/>
      <c r="G5" s="14"/>
      <c r="H5" s="15"/>
      <c r="I5" s="15"/>
      <c r="J5" s="16"/>
    </row>
    <row r="6" spans="1:10" x14ac:dyDescent="0.25">
      <c r="A6" s="17"/>
      <c r="B6" s="15"/>
      <c r="C6" s="15"/>
      <c r="D6" s="15"/>
      <c r="E6" s="15"/>
      <c r="F6" s="15"/>
      <c r="G6" s="14"/>
      <c r="H6" s="15"/>
      <c r="I6" s="15"/>
      <c r="J6" s="16"/>
    </row>
    <row r="7" spans="1:10" x14ac:dyDescent="0.25">
      <c r="A7" s="9" t="s">
        <v>0</v>
      </c>
      <c r="B7" s="5">
        <v>331449281</v>
      </c>
      <c r="C7" s="5">
        <v>204277273</v>
      </c>
      <c r="D7" s="5">
        <v>41104200</v>
      </c>
      <c r="E7" s="5">
        <v>3727135</v>
      </c>
      <c r="F7" s="5">
        <v>19886049</v>
      </c>
      <c r="G7" s="5">
        <v>689966</v>
      </c>
      <c r="H7" s="5">
        <v>27915715</v>
      </c>
      <c r="I7" s="5">
        <v>33848943</v>
      </c>
      <c r="J7" s="5">
        <v>62080044</v>
      </c>
    </row>
    <row r="8" spans="1:10" hidden="1" x14ac:dyDescent="0.25">
      <c r="A8" s="6" t="s">
        <v>47</v>
      </c>
      <c r="B8" s="5">
        <f t="shared" ref="B8:J8" si="0">SUM(B17:B17,B19,B22:B26,B33:B34,B38:B46,B49:B51)</f>
        <v>106810104</v>
      </c>
      <c r="C8" s="5">
        <f t="shared" si="0"/>
        <v>58081379</v>
      </c>
      <c r="D8" s="5">
        <f t="shared" si="0"/>
        <v>11664431</v>
      </c>
      <c r="E8" s="5">
        <f t="shared" si="0"/>
        <v>1843358</v>
      </c>
      <c r="F8" s="5">
        <f t="shared" si="0"/>
        <v>10439276</v>
      </c>
      <c r="G8" s="5">
        <f t="shared" si="0"/>
        <v>443053</v>
      </c>
      <c r="H8" s="5">
        <f t="shared" si="0"/>
        <v>12878749</v>
      </c>
      <c r="I8" s="5">
        <f t="shared" si="0"/>
        <v>11459858</v>
      </c>
      <c r="J8" s="5">
        <f t="shared" si="0"/>
        <v>24930349</v>
      </c>
    </row>
    <row r="9" spans="1:10" ht="17.25" hidden="1" x14ac:dyDescent="0.25">
      <c r="A9" s="6" t="s">
        <v>48</v>
      </c>
      <c r="B9" s="8">
        <f t="shared" ref="B9:J9" si="1">(B8/B7)</f>
        <v>0.32225172936790891</v>
      </c>
      <c r="C9" s="8">
        <f t="shared" si="1"/>
        <v>0.28432619129392822</v>
      </c>
      <c r="D9" s="8">
        <f t="shared" si="1"/>
        <v>0.28377710793544214</v>
      </c>
      <c r="E9" s="8">
        <f t="shared" si="1"/>
        <v>0.49457773866522142</v>
      </c>
      <c r="F9" s="8">
        <f t="shared" si="1"/>
        <v>0.52495475596987617</v>
      </c>
      <c r="G9" s="8">
        <f t="shared" si="1"/>
        <v>0.64213743865639761</v>
      </c>
      <c r="H9" s="8">
        <f t="shared" si="1"/>
        <v>0.46134404940013179</v>
      </c>
      <c r="I9" s="8">
        <f t="shared" si="1"/>
        <v>0.33855881408172778</v>
      </c>
      <c r="J9" s="8">
        <f t="shared" si="1"/>
        <v>0.40158394539797687</v>
      </c>
    </row>
    <row r="10" spans="1:10" ht="17.25" x14ac:dyDescent="0.25">
      <c r="A10" s="6" t="s">
        <v>50</v>
      </c>
      <c r="B10" s="12">
        <f t="shared" ref="B10:J10" si="2">SUM(B17:B19,B22:B26,B29,B33,B35,B38:B46,B49:B51)</f>
        <v>152163393</v>
      </c>
      <c r="C10" s="12">
        <f>SUM(C17:C19,C22:C26,C29,C33,C35,C38:C46,C49:C51)</f>
        <v>80933706</v>
      </c>
      <c r="D10" s="12">
        <f t="shared" si="2"/>
        <v>17869213</v>
      </c>
      <c r="E10" s="12">
        <f t="shared" si="2"/>
        <v>2209562</v>
      </c>
      <c r="F10" s="12">
        <f t="shared" si="2"/>
        <v>13554022</v>
      </c>
      <c r="G10" s="12">
        <f t="shared" si="2"/>
        <v>482499</v>
      </c>
      <c r="H10" s="12">
        <f t="shared" si="2"/>
        <v>18831851</v>
      </c>
      <c r="I10" s="12">
        <f t="shared" si="2"/>
        <v>18282540</v>
      </c>
      <c r="J10" s="12">
        <f t="shared" si="2"/>
        <v>40264761</v>
      </c>
    </row>
    <row r="11" spans="1:10" ht="17.25" x14ac:dyDescent="0.25">
      <c r="A11" s="6" t="s">
        <v>48</v>
      </c>
      <c r="B11" s="13">
        <f t="shared" ref="B11:J11" si="3">B10/B7</f>
        <v>0.45908499949348208</v>
      </c>
      <c r="C11" s="13">
        <f t="shared" si="3"/>
        <v>0.39619535159939206</v>
      </c>
      <c r="D11" s="13">
        <f t="shared" si="3"/>
        <v>0.43472961400538146</v>
      </c>
      <c r="E11" s="13">
        <f t="shared" si="3"/>
        <v>0.59283122290982215</v>
      </c>
      <c r="F11" s="13">
        <f t="shared" si="3"/>
        <v>0.68158446154889796</v>
      </c>
      <c r="G11" s="13">
        <f t="shared" si="3"/>
        <v>0.69930837171686722</v>
      </c>
      <c r="H11" s="13">
        <f t="shared" si="3"/>
        <v>0.67459676386580103</v>
      </c>
      <c r="I11" s="13">
        <f t="shared" si="3"/>
        <v>0.5401214448557522</v>
      </c>
      <c r="J11" s="13">
        <f t="shared" si="3"/>
        <v>0.64859427290354366</v>
      </c>
    </row>
    <row r="12" spans="1:10" x14ac:dyDescent="0.25">
      <c r="A12" s="6" t="s">
        <v>51</v>
      </c>
      <c r="B12" s="8">
        <f t="shared" ref="B12:J12" si="4">((B17+B24+B33+B38+B39+B40+B41+B42)/B7)</f>
        <v>8.3099600991440981E-2</v>
      </c>
      <c r="C12" s="8">
        <f t="shared" si="4"/>
        <v>7.7044782167226211E-2</v>
      </c>
      <c r="D12" s="8">
        <f t="shared" si="4"/>
        <v>6.701850419178576E-2</v>
      </c>
      <c r="E12" s="8">
        <f t="shared" si="4"/>
        <v>0.11602423845661614</v>
      </c>
      <c r="F12" s="8">
        <f t="shared" si="4"/>
        <v>0.16086498630270901</v>
      </c>
      <c r="G12" s="8">
        <f t="shared" si="4"/>
        <v>0.42274836731085302</v>
      </c>
      <c r="H12" s="8">
        <f t="shared" si="4"/>
        <v>7.5286984410035715E-2</v>
      </c>
      <c r="I12" s="8">
        <f t="shared" si="4"/>
        <v>8.9376025715189988E-2</v>
      </c>
      <c r="J12" s="8">
        <f t="shared" si="4"/>
        <v>7.555299090960696E-2</v>
      </c>
    </row>
    <row r="13" spans="1:10" x14ac:dyDescent="0.25">
      <c r="A13" s="6" t="s">
        <v>52</v>
      </c>
      <c r="B13" s="8">
        <f t="shared" ref="B13:J13" si="5">((B17+B24+B33+B38+B39+B40+B41+B42+B43+B44+B25+B50)/B7)</f>
        <v>0.12221775795615619</v>
      </c>
      <c r="C13" s="8">
        <f t="shared" si="5"/>
        <v>9.8110458915319471E-2</v>
      </c>
      <c r="D13" s="8">
        <f t="shared" si="5"/>
        <v>8.8906340471290035E-2</v>
      </c>
      <c r="E13" s="8">
        <f t="shared" si="5"/>
        <v>0.20068980597697694</v>
      </c>
      <c r="F13" s="8">
        <f t="shared" si="5"/>
        <v>0.27658998527057838</v>
      </c>
      <c r="G13" s="8">
        <f t="shared" si="5"/>
        <v>0.47223051570657104</v>
      </c>
      <c r="H13" s="8">
        <f t="shared" si="5"/>
        <v>0.19280383826815828</v>
      </c>
      <c r="I13" s="8">
        <f t="shared" si="5"/>
        <v>0.1434747017063428</v>
      </c>
      <c r="J13" s="8">
        <f t="shared" si="5"/>
        <v>0.16730962690683659</v>
      </c>
    </row>
    <row r="14" spans="1:10" x14ac:dyDescent="0.25">
      <c r="A14" s="6" t="s">
        <v>53</v>
      </c>
      <c r="B14" s="8">
        <f t="shared" ref="B14:J14" si="6">((B17+B24+B33+B38+B39+B40+B41+B42+B43+B44+B25+B50+B45+B22+B23+B18+B26)/B7)</f>
        <v>0.26476657223462191</v>
      </c>
      <c r="C14" s="8">
        <f t="shared" si="6"/>
        <v>0.22421684178249238</v>
      </c>
      <c r="D14" s="8">
        <f t="shared" si="6"/>
        <v>0.23126704813620019</v>
      </c>
      <c r="E14" s="8">
        <f t="shared" si="6"/>
        <v>0.33550434851434147</v>
      </c>
      <c r="F14" s="8">
        <f t="shared" si="6"/>
        <v>0.46533632698984095</v>
      </c>
      <c r="G14" s="8">
        <f t="shared" si="6"/>
        <v>0.62299591574077562</v>
      </c>
      <c r="H14" s="8">
        <f t="shared" si="6"/>
        <v>0.40948515916572442</v>
      </c>
      <c r="I14" s="8">
        <f t="shared" si="6"/>
        <v>0.29788670210470086</v>
      </c>
      <c r="J14" s="8">
        <f t="shared" si="6"/>
        <v>0.35918458756247018</v>
      </c>
    </row>
    <row r="15" spans="1:10" x14ac:dyDescent="0.25">
      <c r="A15" s="6" t="s">
        <v>63</v>
      </c>
      <c r="B15" s="8">
        <f t="shared" ref="B15:J15" si="7">((B17+B24+B29+B33+B35+B38+B39+B40+B41+B42+B43+B44+B25+B50+B45+B22+B23+B18+B26+B19+B46)/B7)</f>
        <v>0.45785303121535509</v>
      </c>
      <c r="C15" s="8">
        <f t="shared" si="7"/>
        <v>0.39619535159939206</v>
      </c>
      <c r="D15" s="8">
        <f t="shared" si="7"/>
        <v>0.43472961400538146</v>
      </c>
      <c r="E15" s="8">
        <f t="shared" si="7"/>
        <v>0.48327388194954035</v>
      </c>
      <c r="F15" s="8">
        <f>((F17+F24+F29+F33+F35+F38+F39+F40+F41+F42+F43+F44+F25+F50+F45+F22+F23+F18+F26+F19+F46)/F7)</f>
        <v>0.68158446154889796</v>
      </c>
      <c r="G15" s="8">
        <f t="shared" si="7"/>
        <v>0.69930837171686722</v>
      </c>
      <c r="H15" s="8">
        <f t="shared" si="7"/>
        <v>0.67459676386580103</v>
      </c>
      <c r="I15" s="8">
        <f t="shared" si="7"/>
        <v>0.5401214448557522</v>
      </c>
      <c r="J15" s="8">
        <f t="shared" si="7"/>
        <v>0.64859427290354366</v>
      </c>
    </row>
    <row r="16" spans="1:10" x14ac:dyDescent="0.25">
      <c r="A16" s="2" t="s">
        <v>1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9" t="s">
        <v>2</v>
      </c>
      <c r="B17" s="5">
        <v>3605944</v>
      </c>
      <c r="C17" s="5">
        <v>2395128</v>
      </c>
      <c r="D17" s="5">
        <v>388675</v>
      </c>
      <c r="E17" s="5">
        <v>16051</v>
      </c>
      <c r="F17" s="5">
        <v>172455</v>
      </c>
      <c r="G17" s="5">
        <v>1598</v>
      </c>
      <c r="H17" s="5">
        <v>299133</v>
      </c>
      <c r="I17" s="5">
        <v>332904</v>
      </c>
      <c r="J17" s="5">
        <v>623293</v>
      </c>
    </row>
    <row r="18" spans="1:10" x14ac:dyDescent="0.25">
      <c r="A18" s="9" t="s">
        <v>27</v>
      </c>
      <c r="B18" s="5">
        <v>9288994</v>
      </c>
      <c r="C18" s="5">
        <v>5112280</v>
      </c>
      <c r="D18" s="5">
        <v>1219770</v>
      </c>
      <c r="E18" s="5">
        <v>51186</v>
      </c>
      <c r="F18" s="5">
        <v>950090</v>
      </c>
      <c r="G18" s="5">
        <v>3533</v>
      </c>
      <c r="H18" s="5">
        <v>1048641</v>
      </c>
      <c r="I18" s="5">
        <v>903494</v>
      </c>
      <c r="J18" s="5">
        <v>2002575</v>
      </c>
    </row>
    <row r="19" spans="1:10" x14ac:dyDescent="0.25">
      <c r="A19" s="9" t="s">
        <v>28</v>
      </c>
      <c r="B19" s="5">
        <v>20201249</v>
      </c>
      <c r="C19" s="5">
        <v>11143349</v>
      </c>
      <c r="D19" s="5">
        <v>2986172</v>
      </c>
      <c r="E19" s="5">
        <v>149690</v>
      </c>
      <c r="F19" s="5">
        <v>1933127</v>
      </c>
      <c r="G19" s="5">
        <v>10815</v>
      </c>
      <c r="H19" s="5">
        <v>2210633</v>
      </c>
      <c r="I19" s="5">
        <v>1767463</v>
      </c>
      <c r="J19" s="5">
        <v>3948032</v>
      </c>
    </row>
    <row r="20" spans="1:10" hidden="1" x14ac:dyDescent="0.25">
      <c r="A20" s="10" t="s">
        <v>29</v>
      </c>
      <c r="B20" s="11">
        <v>1377529</v>
      </c>
      <c r="C20" s="11">
        <v>1216203</v>
      </c>
      <c r="D20" s="11">
        <v>20127</v>
      </c>
      <c r="E20" s="11">
        <v>3031</v>
      </c>
      <c r="F20" s="11">
        <v>35871</v>
      </c>
      <c r="G20" s="11">
        <v>453</v>
      </c>
      <c r="H20" s="11">
        <v>24102</v>
      </c>
      <c r="I20" s="11">
        <v>77742</v>
      </c>
      <c r="J20" s="11">
        <v>59454</v>
      </c>
    </row>
    <row r="21" spans="1:10" x14ac:dyDescent="0.25">
      <c r="A21" s="2" t="s">
        <v>3</v>
      </c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25">
      <c r="A22" s="9" t="s">
        <v>4</v>
      </c>
      <c r="B22" s="5">
        <v>4505836</v>
      </c>
      <c r="C22" s="5">
        <v>3711254</v>
      </c>
      <c r="D22" s="5">
        <v>362417</v>
      </c>
      <c r="E22" s="5">
        <v>12801</v>
      </c>
      <c r="F22" s="5">
        <v>74426</v>
      </c>
      <c r="G22" s="5">
        <v>3681</v>
      </c>
      <c r="H22" s="5">
        <v>96417</v>
      </c>
      <c r="I22" s="5">
        <v>244840</v>
      </c>
      <c r="J22" s="5">
        <v>207854</v>
      </c>
    </row>
    <row r="23" spans="1:10" x14ac:dyDescent="0.25">
      <c r="A23" s="9" t="s">
        <v>5</v>
      </c>
      <c r="B23" s="5">
        <v>4657757</v>
      </c>
      <c r="C23" s="5">
        <v>2657652</v>
      </c>
      <c r="D23" s="5">
        <v>1464023</v>
      </c>
      <c r="E23" s="5">
        <v>31657</v>
      </c>
      <c r="F23" s="5">
        <v>86438</v>
      </c>
      <c r="G23" s="5">
        <v>1911</v>
      </c>
      <c r="H23" s="5">
        <v>142699</v>
      </c>
      <c r="I23" s="5">
        <v>273377</v>
      </c>
      <c r="J23" s="5">
        <v>322549</v>
      </c>
    </row>
    <row r="24" spans="1:10" x14ac:dyDescent="0.25">
      <c r="A24" s="9" t="s">
        <v>6</v>
      </c>
      <c r="B24" s="5">
        <v>3851898</v>
      </c>
      <c r="C24" s="5">
        <v>1402404</v>
      </c>
      <c r="D24" s="5">
        <v>1517327</v>
      </c>
      <c r="E24" s="5">
        <v>21836</v>
      </c>
      <c r="F24" s="5">
        <v>314935</v>
      </c>
      <c r="G24" s="5">
        <v>1879</v>
      </c>
      <c r="H24" s="5">
        <v>280005</v>
      </c>
      <c r="I24" s="5">
        <v>313512</v>
      </c>
      <c r="J24" s="5">
        <v>542019</v>
      </c>
    </row>
    <row r="25" spans="1:10" x14ac:dyDescent="0.25">
      <c r="A25" s="9" t="s">
        <v>7</v>
      </c>
      <c r="B25" s="5">
        <v>129737</v>
      </c>
      <c r="C25" s="5">
        <v>74521</v>
      </c>
      <c r="D25" s="5">
        <v>46625</v>
      </c>
      <c r="E25" s="5">
        <v>344</v>
      </c>
      <c r="F25" s="5">
        <v>643</v>
      </c>
      <c r="G25" s="5">
        <v>23</v>
      </c>
      <c r="H25" s="5">
        <v>2571</v>
      </c>
      <c r="I25" s="5">
        <v>5010</v>
      </c>
      <c r="J25" s="5">
        <v>5275</v>
      </c>
    </row>
    <row r="26" spans="1:10" ht="17.25" x14ac:dyDescent="0.25">
      <c r="A26" s="6" t="s">
        <v>54</v>
      </c>
      <c r="B26" s="5">
        <v>6730273</v>
      </c>
      <c r="C26" s="5">
        <v>4078558</v>
      </c>
      <c r="D26" s="5">
        <v>1756561</v>
      </c>
      <c r="E26" s="5">
        <v>28438</v>
      </c>
      <c r="F26" s="5">
        <v>163450</v>
      </c>
      <c r="G26" s="5">
        <v>5397</v>
      </c>
      <c r="H26" s="5">
        <v>272483</v>
      </c>
      <c r="I26" s="5">
        <v>425386</v>
      </c>
      <c r="J26" s="5">
        <v>576163</v>
      </c>
    </row>
    <row r="27" spans="1:10" hidden="1" x14ac:dyDescent="0.25">
      <c r="A27" s="10" t="s">
        <v>8</v>
      </c>
      <c r="B27" s="11">
        <v>3011524</v>
      </c>
      <c r="C27" s="11">
        <v>2114512</v>
      </c>
      <c r="D27" s="11">
        <v>453783</v>
      </c>
      <c r="E27" s="11">
        <v>27177</v>
      </c>
      <c r="F27" s="11">
        <v>51839</v>
      </c>
      <c r="G27" s="11">
        <v>14533</v>
      </c>
      <c r="H27" s="11">
        <v>136105</v>
      </c>
      <c r="I27" s="11">
        <v>213575</v>
      </c>
      <c r="J27" s="11">
        <v>256847</v>
      </c>
    </row>
    <row r="28" spans="1:10" hidden="1" x14ac:dyDescent="0.25">
      <c r="A28" s="10" t="s">
        <v>9</v>
      </c>
      <c r="B28" s="11">
        <v>6910840</v>
      </c>
      <c r="C28" s="11">
        <v>4990938</v>
      </c>
      <c r="D28" s="11">
        <v>1092948</v>
      </c>
      <c r="E28" s="11">
        <v>28044</v>
      </c>
      <c r="F28" s="11">
        <v>135615</v>
      </c>
      <c r="G28" s="11">
        <v>4115</v>
      </c>
      <c r="H28" s="11">
        <v>246282</v>
      </c>
      <c r="I28" s="11">
        <v>412898</v>
      </c>
      <c r="J28" s="11">
        <v>479187</v>
      </c>
    </row>
    <row r="29" spans="1:10" x14ac:dyDescent="0.25">
      <c r="A29" s="9" t="s">
        <v>10</v>
      </c>
      <c r="B29" s="5">
        <v>29145505</v>
      </c>
      <c r="C29" s="5">
        <v>14609365</v>
      </c>
      <c r="D29" s="5">
        <v>3552997</v>
      </c>
      <c r="E29" s="5">
        <v>278948</v>
      </c>
      <c r="F29" s="5">
        <v>1585480</v>
      </c>
      <c r="G29" s="5">
        <v>33611</v>
      </c>
      <c r="H29" s="5">
        <v>3951366</v>
      </c>
      <c r="I29" s="5">
        <v>5133738</v>
      </c>
      <c r="J29" s="5">
        <v>11441717</v>
      </c>
    </row>
    <row r="30" spans="1:10" x14ac:dyDescent="0.25">
      <c r="A30" s="2" t="s">
        <v>11</v>
      </c>
      <c r="B30" s="3"/>
      <c r="C30" s="3"/>
      <c r="D30" s="3"/>
      <c r="E30" s="3"/>
      <c r="F30" s="3"/>
      <c r="G30" s="3"/>
      <c r="H30" s="3"/>
      <c r="I30" s="3"/>
      <c r="J30" s="3"/>
    </row>
    <row r="31" spans="1:10" hidden="1" x14ac:dyDescent="0.25">
      <c r="A31" s="10" t="s">
        <v>14</v>
      </c>
      <c r="B31" s="11">
        <v>3949173</v>
      </c>
      <c r="C31" s="11">
        <v>2448066</v>
      </c>
      <c r="D31" s="11">
        <v>955011</v>
      </c>
      <c r="E31" s="11">
        <v>12799</v>
      </c>
      <c r="F31" s="11">
        <v>209342</v>
      </c>
      <c r="G31" s="11">
        <v>999</v>
      </c>
      <c r="H31" s="11">
        <v>84276</v>
      </c>
      <c r="I31" s="11">
        <v>238680</v>
      </c>
      <c r="J31" s="11">
        <v>204701</v>
      </c>
    </row>
    <row r="32" spans="1:10" ht="17.25" hidden="1" x14ac:dyDescent="0.25">
      <c r="A32" s="7" t="s">
        <v>40</v>
      </c>
      <c r="B32" s="11">
        <v>6128158</v>
      </c>
      <c r="C32" s="11">
        <v>4996908</v>
      </c>
      <c r="D32" s="11">
        <v>421568</v>
      </c>
      <c r="E32" s="11">
        <v>48462</v>
      </c>
      <c r="F32" s="11">
        <v>124958</v>
      </c>
      <c r="G32" s="11">
        <v>2052</v>
      </c>
      <c r="H32" s="11">
        <v>137575</v>
      </c>
      <c r="I32" s="11">
        <v>396635</v>
      </c>
      <c r="J32" s="11">
        <v>359721</v>
      </c>
    </row>
    <row r="33" spans="1:10" x14ac:dyDescent="0.25">
      <c r="A33" s="9" t="s">
        <v>12</v>
      </c>
      <c r="B33" s="5">
        <v>3190369</v>
      </c>
      <c r="C33" s="5">
        <v>2694521</v>
      </c>
      <c r="D33" s="5">
        <v>131972</v>
      </c>
      <c r="E33" s="5">
        <v>14486</v>
      </c>
      <c r="F33" s="5">
        <v>75629</v>
      </c>
      <c r="G33" s="5">
        <v>5758</v>
      </c>
      <c r="H33" s="5">
        <v>88720</v>
      </c>
      <c r="I33" s="5">
        <v>179283</v>
      </c>
      <c r="J33" s="5">
        <v>215986</v>
      </c>
    </row>
    <row r="34" spans="1:10" hidden="1" x14ac:dyDescent="0.25">
      <c r="A34" s="9" t="s">
        <v>13</v>
      </c>
      <c r="B34" s="5">
        <v>5893718</v>
      </c>
      <c r="C34" s="5">
        <v>4737545</v>
      </c>
      <c r="D34" s="5">
        <v>376256</v>
      </c>
      <c r="E34" s="5">
        <v>60428</v>
      </c>
      <c r="F34" s="5">
        <v>175702</v>
      </c>
      <c r="G34" s="5">
        <v>2199</v>
      </c>
      <c r="H34" s="5">
        <v>182054</v>
      </c>
      <c r="I34" s="5">
        <v>359534</v>
      </c>
      <c r="J34" s="5">
        <v>447290</v>
      </c>
    </row>
    <row r="35" spans="1:10" x14ac:dyDescent="0.25">
      <c r="A35" s="9" t="s">
        <v>15</v>
      </c>
      <c r="B35" s="5">
        <v>12812508</v>
      </c>
      <c r="C35" s="5">
        <v>7868227</v>
      </c>
      <c r="D35" s="5">
        <v>1808271</v>
      </c>
      <c r="E35" s="5">
        <v>96498</v>
      </c>
      <c r="F35" s="5">
        <v>754878</v>
      </c>
      <c r="G35" s="5">
        <v>4501</v>
      </c>
      <c r="H35" s="5">
        <v>1135149</v>
      </c>
      <c r="I35" s="5">
        <v>1144984</v>
      </c>
      <c r="J35" s="5">
        <v>2337410</v>
      </c>
    </row>
    <row r="36" spans="1:10" hidden="1" x14ac:dyDescent="0.25">
      <c r="A36" s="10" t="s">
        <v>16</v>
      </c>
      <c r="B36" s="11">
        <v>6154913</v>
      </c>
      <c r="C36" s="11">
        <v>4740335</v>
      </c>
      <c r="D36" s="11">
        <v>699840</v>
      </c>
      <c r="E36" s="11">
        <v>30518</v>
      </c>
      <c r="F36" s="11">
        <v>133377</v>
      </c>
      <c r="G36" s="11">
        <v>9730</v>
      </c>
      <c r="H36" s="11">
        <v>127942</v>
      </c>
      <c r="I36" s="11">
        <v>413171</v>
      </c>
      <c r="J36" s="11">
        <v>303068</v>
      </c>
    </row>
    <row r="37" spans="1:10" x14ac:dyDescent="0.25">
      <c r="A37" s="2" t="s">
        <v>17</v>
      </c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5">
      <c r="A38" s="9" t="s">
        <v>30</v>
      </c>
      <c r="B38" s="5">
        <v>1455271</v>
      </c>
      <c r="C38" s="5">
        <v>333261</v>
      </c>
      <c r="D38" s="5">
        <v>23417</v>
      </c>
      <c r="E38" s="5">
        <v>4370</v>
      </c>
      <c r="F38" s="5">
        <v>541902</v>
      </c>
      <c r="G38" s="5">
        <v>157445</v>
      </c>
      <c r="H38" s="5">
        <v>26747</v>
      </c>
      <c r="I38" s="5">
        <v>368129</v>
      </c>
      <c r="J38" s="5">
        <v>138923</v>
      </c>
    </row>
    <row r="39" spans="1:10" x14ac:dyDescent="0.25">
      <c r="A39" s="9" t="s">
        <v>31</v>
      </c>
      <c r="B39" s="5">
        <v>2117522</v>
      </c>
      <c r="C39" s="5">
        <v>1078937</v>
      </c>
      <c r="D39" s="5">
        <v>45904</v>
      </c>
      <c r="E39" s="5">
        <v>212241</v>
      </c>
      <c r="F39" s="5">
        <v>37469</v>
      </c>
      <c r="G39" s="5">
        <v>2093</v>
      </c>
      <c r="H39" s="5">
        <v>318632</v>
      </c>
      <c r="I39" s="5">
        <v>422246</v>
      </c>
      <c r="J39" s="5">
        <v>1010811</v>
      </c>
    </row>
    <row r="40" spans="1:10" x14ac:dyDescent="0.25">
      <c r="A40" s="9" t="s">
        <v>32</v>
      </c>
      <c r="B40" s="5">
        <v>5301675</v>
      </c>
      <c r="C40" s="5">
        <v>3394354</v>
      </c>
      <c r="D40" s="5">
        <v>272254</v>
      </c>
      <c r="E40" s="5">
        <v>72825</v>
      </c>
      <c r="F40" s="5">
        <v>669879</v>
      </c>
      <c r="G40" s="5">
        <v>52335</v>
      </c>
      <c r="H40" s="5">
        <v>264307</v>
      </c>
      <c r="I40" s="5">
        <v>575721</v>
      </c>
      <c r="J40" s="5">
        <v>580183</v>
      </c>
    </row>
    <row r="41" spans="1:10" x14ac:dyDescent="0.25">
      <c r="A41" s="9" t="s">
        <v>33</v>
      </c>
      <c r="B41" s="5">
        <v>3271616</v>
      </c>
      <c r="C41" s="5">
        <v>2573413</v>
      </c>
      <c r="D41" s="5">
        <v>40058</v>
      </c>
      <c r="E41" s="5">
        <v>41644</v>
      </c>
      <c r="F41" s="5">
        <v>80438</v>
      </c>
      <c r="G41" s="5">
        <v>36930</v>
      </c>
      <c r="H41" s="5">
        <v>220120</v>
      </c>
      <c r="I41" s="5">
        <v>279013</v>
      </c>
      <c r="J41" s="5">
        <v>492912</v>
      </c>
    </row>
    <row r="42" spans="1:10" x14ac:dyDescent="0.25">
      <c r="A42" s="9" t="s">
        <v>34</v>
      </c>
      <c r="B42" s="5">
        <v>4749008</v>
      </c>
      <c r="C42" s="5">
        <v>1866480</v>
      </c>
      <c r="D42" s="5">
        <v>335135</v>
      </c>
      <c r="E42" s="5">
        <v>48985</v>
      </c>
      <c r="F42" s="5">
        <v>1306262</v>
      </c>
      <c r="G42" s="5">
        <v>33644</v>
      </c>
      <c r="H42" s="5">
        <v>604026</v>
      </c>
      <c r="I42" s="5">
        <v>554476</v>
      </c>
      <c r="J42" s="5">
        <v>1086206</v>
      </c>
    </row>
    <row r="43" spans="1:10" x14ac:dyDescent="0.25">
      <c r="A43" s="9" t="s">
        <v>35</v>
      </c>
      <c r="B43" s="5">
        <v>2710364</v>
      </c>
      <c r="C43" s="5">
        <v>969291</v>
      </c>
      <c r="D43" s="5">
        <v>58693</v>
      </c>
      <c r="E43" s="5">
        <v>40177</v>
      </c>
      <c r="F43" s="5">
        <v>800686</v>
      </c>
      <c r="G43" s="5">
        <v>9596</v>
      </c>
      <c r="H43" s="5">
        <v>493816</v>
      </c>
      <c r="I43" s="5">
        <v>338105</v>
      </c>
      <c r="J43" s="5">
        <v>886218</v>
      </c>
    </row>
    <row r="44" spans="1:10" x14ac:dyDescent="0.25">
      <c r="A44" s="9" t="s">
        <v>36</v>
      </c>
      <c r="B44" s="5">
        <v>10014009</v>
      </c>
      <c r="C44" s="5">
        <v>3259427</v>
      </c>
      <c r="D44" s="5">
        <v>794364</v>
      </c>
      <c r="E44" s="5">
        <v>163464</v>
      </c>
      <c r="F44" s="5">
        <v>1499984</v>
      </c>
      <c r="G44" s="5">
        <v>24522</v>
      </c>
      <c r="H44" s="5">
        <v>2784180</v>
      </c>
      <c r="I44" s="5">
        <v>1488068</v>
      </c>
      <c r="J44" s="5">
        <v>4804763</v>
      </c>
    </row>
    <row r="45" spans="1:10" ht="17.25" x14ac:dyDescent="0.25">
      <c r="A45" s="6" t="s">
        <v>55</v>
      </c>
      <c r="B45" s="5">
        <v>22064842</v>
      </c>
      <c r="C45" s="5">
        <v>10200924</v>
      </c>
      <c r="D45" s="5">
        <v>1048852</v>
      </c>
      <c r="E45" s="5">
        <v>378390</v>
      </c>
      <c r="F45" s="5">
        <v>2479015</v>
      </c>
      <c r="G45" s="5">
        <v>89501</v>
      </c>
      <c r="H45" s="5">
        <v>4488574</v>
      </c>
      <c r="I45" s="5">
        <v>3379586</v>
      </c>
      <c r="J45" s="5">
        <v>8802465</v>
      </c>
    </row>
    <row r="46" spans="1:10" x14ac:dyDescent="0.25">
      <c r="A46" s="9" t="s">
        <v>37</v>
      </c>
      <c r="B46" s="5">
        <v>1839106</v>
      </c>
      <c r="C46" s="5">
        <v>1510360</v>
      </c>
      <c r="D46" s="5">
        <v>15726</v>
      </c>
      <c r="E46" s="5">
        <v>25621</v>
      </c>
      <c r="F46" s="5">
        <v>26836</v>
      </c>
      <c r="G46" s="5">
        <v>3726</v>
      </c>
      <c r="H46" s="5">
        <v>103632</v>
      </c>
      <c r="I46" s="5">
        <v>153205</v>
      </c>
      <c r="J46" s="5">
        <v>239407</v>
      </c>
    </row>
    <row r="47" spans="1:10" hidden="1" x14ac:dyDescent="0.25">
      <c r="A47" s="10" t="s">
        <v>38</v>
      </c>
      <c r="B47" s="11">
        <v>5773714</v>
      </c>
      <c r="C47" s="11">
        <v>4082927</v>
      </c>
      <c r="D47" s="11">
        <v>234828</v>
      </c>
      <c r="E47" s="11">
        <v>74129</v>
      </c>
      <c r="F47" s="11">
        <v>199827</v>
      </c>
      <c r="G47" s="11">
        <v>10287</v>
      </c>
      <c r="H47" s="11">
        <v>464046</v>
      </c>
      <c r="I47" s="11">
        <v>707670</v>
      </c>
      <c r="J47" s="11">
        <v>1263390</v>
      </c>
    </row>
    <row r="48" spans="1:10" hidden="1" x14ac:dyDescent="0.25">
      <c r="A48" s="10" t="s">
        <v>39</v>
      </c>
      <c r="B48" s="11">
        <v>4237256</v>
      </c>
      <c r="C48" s="11">
        <v>3169096</v>
      </c>
      <c r="D48" s="11">
        <v>82655</v>
      </c>
      <c r="E48" s="11">
        <v>62993</v>
      </c>
      <c r="F48" s="11">
        <v>194538</v>
      </c>
      <c r="G48" s="11">
        <v>19204</v>
      </c>
      <c r="H48" s="11">
        <v>265431</v>
      </c>
      <c r="I48" s="11">
        <v>443339</v>
      </c>
      <c r="J48" s="11">
        <v>588757</v>
      </c>
    </row>
    <row r="49" spans="1:10" ht="17.25" x14ac:dyDescent="0.25">
      <c r="A49" s="6" t="s">
        <v>56</v>
      </c>
      <c r="B49" s="5">
        <v>319512</v>
      </c>
      <c r="C49" s="5"/>
      <c r="D49" s="5"/>
      <c r="E49" s="5">
        <v>319512</v>
      </c>
      <c r="F49" s="5"/>
      <c r="G49" s="5"/>
      <c r="H49" s="5"/>
      <c r="I49" s="5"/>
      <c r="J49" s="5"/>
    </row>
    <row r="50" spans="1:10" ht="17.25" x14ac:dyDescent="0.25">
      <c r="A50" s="6" t="s">
        <v>57</v>
      </c>
      <c r="B50" s="5">
        <v>111575</v>
      </c>
      <c r="C50" s="5"/>
      <c r="D50" s="5"/>
      <c r="E50" s="5">
        <v>111575</v>
      </c>
      <c r="F50" s="5"/>
      <c r="G50" s="5"/>
      <c r="H50" s="5"/>
      <c r="I50" s="5"/>
      <c r="J50" s="5"/>
    </row>
    <row r="51" spans="1:10" ht="17.25" x14ac:dyDescent="0.25">
      <c r="A51" s="6" t="s">
        <v>58</v>
      </c>
      <c r="B51" s="5">
        <v>88823</v>
      </c>
      <c r="C51" s="5"/>
      <c r="D51" s="5"/>
      <c r="E51" s="5">
        <v>88823</v>
      </c>
      <c r="F51" s="5"/>
      <c r="G51" s="5"/>
      <c r="H51" s="5"/>
      <c r="I51" s="5"/>
      <c r="J51" s="5"/>
    </row>
    <row r="53" spans="1:10" ht="17.25" x14ac:dyDescent="0.25">
      <c r="A53" t="s">
        <v>45</v>
      </c>
    </row>
    <row r="54" spans="1:10" ht="17.25" x14ac:dyDescent="0.25">
      <c r="A54" t="s">
        <v>41</v>
      </c>
    </row>
    <row r="55" spans="1:10" x14ac:dyDescent="0.25">
      <c r="A55" t="s">
        <v>42</v>
      </c>
    </row>
    <row r="56" spans="1:10" ht="17.25" x14ac:dyDescent="0.25">
      <c r="A56" t="s">
        <v>43</v>
      </c>
    </row>
    <row r="57" spans="1:10" ht="17.25" x14ac:dyDescent="0.25">
      <c r="A57" t="s">
        <v>49</v>
      </c>
    </row>
    <row r="58" spans="1:10" ht="17.25" x14ac:dyDescent="0.25">
      <c r="A58" t="s">
        <v>62</v>
      </c>
    </row>
    <row r="59" spans="1:10" ht="17.25" x14ac:dyDescent="0.25">
      <c r="A59" t="s">
        <v>59</v>
      </c>
    </row>
    <row r="60" spans="1:10" ht="17.25" hidden="1" x14ac:dyDescent="0.25">
      <c r="A60" t="s">
        <v>44</v>
      </c>
    </row>
    <row r="61" spans="1:10" ht="17.25" x14ac:dyDescent="0.25">
      <c r="A61" t="s">
        <v>60</v>
      </c>
    </row>
    <row r="62" spans="1:10" ht="17.25" x14ac:dyDescent="0.25">
      <c r="A62" t="s">
        <v>61</v>
      </c>
    </row>
  </sheetData>
  <mergeCells count="10">
    <mergeCell ref="G3:G6"/>
    <mergeCell ref="H3:H6"/>
    <mergeCell ref="I3:I6"/>
    <mergeCell ref="J3:J6"/>
    <mergeCell ref="A3:A6"/>
    <mergeCell ref="B3:B6"/>
    <mergeCell ref="C3:C6"/>
    <mergeCell ref="D3:D6"/>
    <mergeCell ref="E3:E6"/>
    <mergeCell ref="F3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Person by Race and Hispanic Ethnicity for SEER Participants (2020 Census Data)</dc:title>
  <dc:creator>NCI</dc:creator>
  <cp:lastModifiedBy>Melkonyan, Asya (IMS)</cp:lastModifiedBy>
  <cp:lastPrinted>2021-09-30T18:20:32Z</cp:lastPrinted>
  <dcterms:created xsi:type="dcterms:W3CDTF">2021-09-30T17:56:40Z</dcterms:created>
  <dcterms:modified xsi:type="dcterms:W3CDTF">2025-03-19T16:06:59Z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d1c2075-f2ee-41ae-8029-486c3fee84e8_Enabled">
    <vt:lpwstr>true</vt:lpwstr>
  </property>
  <property fmtid="{D5CDD505-2E9C-101B-9397-08002B2CF9AE}" pid="3" name="MSIP_Label_ad1c2075-f2ee-41ae-8029-486c3fee84e8_SetDate">
    <vt:lpwstr>2025-03-18T12:32:34Z</vt:lpwstr>
  </property>
  <property fmtid="{D5CDD505-2E9C-101B-9397-08002B2CF9AE}" pid="4" name="MSIP_Label_ad1c2075-f2ee-41ae-8029-486c3fee84e8_Method">
    <vt:lpwstr>Standard</vt:lpwstr>
  </property>
  <property fmtid="{D5CDD505-2E9C-101B-9397-08002B2CF9AE}" pid="5" name="MSIP_Label_ad1c2075-f2ee-41ae-8029-486c3fee84e8_Name">
    <vt:lpwstr>Internal</vt:lpwstr>
  </property>
  <property fmtid="{D5CDD505-2E9C-101B-9397-08002B2CF9AE}" pid="6" name="MSIP_Label_ad1c2075-f2ee-41ae-8029-486c3fee84e8_SiteId">
    <vt:lpwstr>132f6d73-87bb-49ae-a226-ee23f9ef7518</vt:lpwstr>
  </property>
  <property fmtid="{D5CDD505-2E9C-101B-9397-08002B2CF9AE}" pid="7" name="MSIP_Label_ad1c2075-f2ee-41ae-8029-486c3fee84e8_ActionId">
    <vt:lpwstr>04b3ed2c-9593-428e-86bd-b514230fde20</vt:lpwstr>
  </property>
  <property fmtid="{D5CDD505-2E9C-101B-9397-08002B2CF9AE}" pid="8" name="MSIP_Label_ad1c2075-f2ee-41ae-8029-486c3fee84e8_ContentBits">
    <vt:lpwstr>0</vt:lpwstr>
  </property>
  <property fmtid="{D5CDD505-2E9C-101B-9397-08002B2CF9AE}" pid="9" name="MSIP_Label_ad1c2075-f2ee-41ae-8029-486c3fee84e8_Tag">
    <vt:lpwstr>10, 3, 0, 1</vt:lpwstr>
  </property>
</Properties>
</file>